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1.jpeg" ContentType="image/jpeg"/>
  <Override PartName="/xl/media/image12.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lash calculation"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<sst xmlns="http://schemas.openxmlformats.org/spreadsheetml/2006/main" count="39" uniqueCount="36">
  <si>
    <t xml:space="preserve">FOR EDUCATIONAL PURPOSE ONLY – DO NOT USE THIS METHOD FOR DETAIL DESIGN – ALWAYS CONSULT A REPUTABLE SUPPLIER FOR DETAIL DESIGN</t>
  </si>
  <si>
    <t xml:space="preserve">Flash Equilibrium calculator</t>
  </si>
  <si>
    <t xml:space="preserve">Input Data</t>
  </si>
  <si>
    <t xml:space="preserve">Pressure of flash drum</t>
  </si>
  <si>
    <t xml:space="preserve">P</t>
  </si>
  <si>
    <t xml:space="preserve">bar g</t>
  </si>
  <si>
    <t xml:space="preserve">Temperature of the flash</t>
  </si>
  <si>
    <t xml:space="preserve">T</t>
  </si>
  <si>
    <t xml:space="preserve">c</t>
  </si>
  <si>
    <t xml:space="preserve">Feedrate</t>
  </si>
  <si>
    <t xml:space="preserve">A</t>
  </si>
  <si>
    <t xml:space="preserve">kmol/h</t>
  </si>
  <si>
    <t xml:space="preserve">Vapor </t>
  </si>
  <si>
    <t xml:space="preserve">V</t>
  </si>
  <si>
    <t xml:space="preserve">Hypothesis on the liquid flow (modify this value)</t>
  </si>
  <si>
    <t xml:space="preserve">Liquid phase</t>
  </si>
  <si>
    <t xml:space="preserve">L</t>
  </si>
  <si>
    <t xml:space="preserve">Component</t>
  </si>
  <si>
    <t xml:space="preserve">Molar flowrate in feed (kmol/h)</t>
  </si>
  <si>
    <t xml:space="preserve">Molar fraction in feed zi</t>
  </si>
  <si>
    <t xml:space="preserve">Ki</t>
  </si>
  <si>
    <t xml:space="preserve">xi</t>
  </si>
  <si>
    <t xml:space="preserve">yi</t>
  </si>
  <si>
    <t xml:space="preserve">Methane</t>
  </si>
  <si>
    <t xml:space="preserve">Ethane</t>
  </si>
  <si>
    <t xml:space="preserve">Propane</t>
  </si>
  <si>
    <t xml:space="preserve">nC4</t>
  </si>
  <si>
    <t xml:space="preserve">cC5</t>
  </si>
  <si>
    <t xml:space="preserve">nC7</t>
  </si>
  <si>
    <t xml:space="preserve">if different from 1, change L to get sum = 1</t>
  </si>
  <si>
    <t xml:space="preserve">You can use a goal seek</t>
  </si>
  <si>
    <t xml:space="preserve">Calculate Ki via Raoult's law if applicable</t>
  </si>
  <si>
    <t xml:space="preserve">or through correlation / abacus such as Scheibel and Jenny</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</si>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</sst>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3">
    <numFmt numFmtId="164" formatCode="General"/>
    <numFmt numFmtId="165" formatCode="General"/>
    <numFmt numFmtId="166" formatCode="0.000"/>
  </numFmts>
  <fonts count="11">
    <font>
      <sz val="11"/>
      <color rgb="FF000000"/>
      <name val="Calibri"/>
      <family val="2"/>
      <charset val="1"/>
    </font>
    <font>
      <sz val="10"/>
      <name val="Arial"/>
      <family val="0"/>
      <charset val="134"/>
    </font>
    <font>
      <sz val="10"/>
      <name val="Arial"/>
      <family val="0"/>
      <charset val="134"/>
    </font>
    <font>
      <sz val="10"/>
      <name val="Arial"/>
      <family val="0"/>
      <charset val="134"/>
    </font>
    <font>
      <sz val="10"/>
      <name val="Arial"/>
      <family val="2"/>
      <charset val="1"/>
    </font>
    <font>
      <b val="true"/>
      <sz val="14"/>
      <name val="Arial"/>
      <family val="2"/>
      <charset val="1"/>
    </font>
    <font>
      <b val="true"/>
      <sz val="11"/>
      <color rgb="FF2F5597"/>
      <name val="Calibri"/>
      <family val="2"/>
      <charset val="1"/>
    </font>
    <font>
      <b val="true"/>
      <sz val="11"/>
      <color rgb="FFFF0000"/>
      <name val="Calibri"/>
      <family val="2"/>
      <charset val="1"/>
    </font>
    <font>
      <sz val="10"/>
      <color rgb="FF0000FF"/>
      <name val="Arial"/>
      <family val="2"/>
      <charset val="1"/>
    </font>
    <font>
      <sz val="10"/>
      <color rgb="FF0000FF"/>
      <name val="Times New Roman"/>
      <family val="1"/>
      <charset val="1"/>
    </font>
    <font>
      <i val="true"/>
      <sz val="10"/>
      <name val="Times New Roman"/>
      <family val="1"/>
      <charset val="1"/>
    </font>
  </fonts>
  <fills count="5">
    <fill>
      <patternFill patternType="none"/>
    </fill>
    <fill>
      <patternFill patternType="gray125"/>
    </fill>
    <fill>
      <patternFill patternType="solid">
        <fgColor rgb="FFF10D0C"/>
        <bgColor rgb="FFFF0000"/>
      </patternFill>
    </fill>
    <fill>
      <patternFill patternType="solid">
        <fgColor rgb="FFC5E0B4"/>
        <bgColor rgb="FFCCFFCC"/>
      </patternFill>
    </fill>
    <fill>
      <patternFill patternType="solid">
        <fgColor rgb="FFF8CBAD"/>
        <bgColor rgb="FFC5E0B4"/>
      </patternFill>
    </fill>
  </fills>
  <borders count="12">
    <border diagonalUp="false" diagonalDown="false">
      <left/>
      <right/>
      <top/>
      <bottom/>
      <diagonal/>
    </border>
    <border diagonalUp="false" diagonalDown="false">
      <left style="hair"/>
      <right style="hair"/>
      <top style="hair"/>
      <bottom style="hair"/>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medium"/>
      <right/>
      <top style="medium"/>
      <bottom/>
      <diagonal/>
    </border>
    <border diagonalUp="false" diagonalDown="false">
      <left style="medium"/>
      <right style="medium"/>
      <top/>
      <bottom/>
      <diagonal/>
    </border>
    <border diagonalUp="false" diagonalDown="false">
      <left style="medium"/>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false">
      <alignment horizontal="center" vertical="bottom"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6" fillId="3" borderId="0" xfId="0" applyFont="true" applyBorder="true" applyAlignment="false" applyProtection="true">
      <alignment horizontal="general" vertical="bottom" textRotation="0" wrapText="false" indent="0" shrinkToFit="false"/>
      <protection locked="false" hidden="false"/>
    </xf>
    <xf numFmtId="164" fontId="0" fillId="0" borderId="4" xfId="0" applyFont="true" applyBorder="true" applyAlignment="false" applyProtection="false">
      <alignment horizontal="general" vertical="bottom" textRotation="0" wrapText="false" indent="0" shrinkToFit="false"/>
      <protection locked="true" hidden="false"/>
    </xf>
    <xf numFmtId="165" fontId="7" fillId="4" borderId="0" xfId="0" applyFont="true" applyBorder="true" applyAlignment="false" applyProtection="false">
      <alignment horizontal="general" vertical="bottom" textRotation="0" wrapText="false" indent="0" shrinkToFit="false"/>
      <protection locked="true" hidden="false"/>
    </xf>
    <xf numFmtId="164" fontId="0" fillId="0" borderId="5" xfId="0" applyFont="tru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6" fillId="3" borderId="6" xfId="0" applyFont="true" applyBorder="true" applyAlignment="false" applyProtection="true">
      <alignment horizontal="general" vertical="bottom" textRotation="0" wrapText="false" indent="0" shrinkToFit="false"/>
      <protection locked="fals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8" xfId="0" applyFont="true" applyBorder="true" applyAlignment="true" applyProtection="false">
      <alignment horizontal="general" vertical="bottom" textRotation="0" wrapText="true" indent="0" shrinkToFit="false"/>
      <protection locked="true" hidden="false"/>
    </xf>
    <xf numFmtId="164" fontId="0" fillId="0" borderId="9" xfId="0" applyFont="true" applyBorder="true" applyAlignment="true" applyProtection="false">
      <alignment horizontal="general" vertical="bottom" textRotation="0" wrapText="true" indent="0" shrinkToFit="false"/>
      <protection locked="true" hidden="false"/>
    </xf>
    <xf numFmtId="164" fontId="0" fillId="0" borderId="2" xfId="0" applyFont="true" applyBorder="true" applyAlignment="true" applyProtection="false">
      <alignment horizontal="general" vertical="bottom" textRotation="0" wrapText="true" indent="0" shrinkToFit="false"/>
      <protection locked="true" hidden="false"/>
    </xf>
    <xf numFmtId="164" fontId="0" fillId="0" borderId="9" xfId="0" applyFont="true" applyBorder="true" applyAlignment="false" applyProtection="false">
      <alignment horizontal="general" vertical="bottom" textRotation="0" wrapText="false" indent="0" shrinkToFit="false"/>
      <protection locked="true" hidden="false"/>
    </xf>
    <xf numFmtId="164" fontId="6" fillId="3" borderId="8" xfId="0" applyFont="true" applyBorder="true" applyAlignment="false" applyProtection="true">
      <alignment horizontal="general" vertical="bottom" textRotation="0" wrapText="false" indent="0" shrinkToFit="false"/>
      <protection locked="false" hidden="false"/>
    </xf>
    <xf numFmtId="166" fontId="7" fillId="4" borderId="8" xfId="0" applyFont="true" applyBorder="true" applyAlignment="false" applyProtection="false">
      <alignment horizontal="general" vertical="bottom" textRotation="0" wrapText="false" indent="0" shrinkToFit="false"/>
      <protection locked="true" hidden="false"/>
    </xf>
    <xf numFmtId="164" fontId="6" fillId="3" borderId="9" xfId="0" applyFont="true" applyBorder="true" applyAlignment="false" applyProtection="true">
      <alignment horizontal="general" vertical="bottom" textRotation="0" wrapText="false" indent="0" shrinkToFit="false"/>
      <protection locked="false" hidden="false"/>
    </xf>
    <xf numFmtId="166" fontId="7" fillId="4" borderId="10" xfId="0" applyFont="true" applyBorder="true" applyAlignment="false" applyProtection="false">
      <alignment horizontal="general" vertical="bottom" textRotation="0" wrapText="false" indent="0" shrinkToFit="false"/>
      <protection locked="true" hidden="false"/>
    </xf>
    <xf numFmtId="164" fontId="6" fillId="3" borderId="10" xfId="0" applyFont="true" applyBorder="true" applyAlignment="false" applyProtection="true">
      <alignment horizontal="general" vertical="bottom" textRotation="0" wrapText="false" indent="0" shrinkToFit="false"/>
      <protection locked="false" hidden="false"/>
    </xf>
    <xf numFmtId="164" fontId="6" fillId="3" borderId="3" xfId="0" applyFont="true" applyBorder="true" applyAlignment="false" applyProtection="true">
      <alignment horizontal="general" vertical="bottom" textRotation="0" wrapText="false" indent="0" shrinkToFit="false"/>
      <protection locked="false" hidden="false"/>
    </xf>
    <xf numFmtId="164" fontId="6" fillId="3" borderId="11" xfId="0" applyFont="true" applyBorder="true" applyAlignment="false" applyProtection="true">
      <alignment horizontal="general" vertical="bottom" textRotation="0" wrapText="false" indent="0" shrinkToFit="false"/>
      <protection locked="false" hidden="false"/>
    </xf>
    <xf numFmtId="166" fontId="7" fillId="4" borderId="11" xfId="0" applyFont="true" applyBorder="true" applyAlignment="false" applyProtection="false">
      <alignment horizontal="general" vertical="bottom" textRotation="0" wrapText="false" indent="0" shrinkToFit="false"/>
      <protection locked="true" hidden="false"/>
    </xf>
    <xf numFmtId="164" fontId="6" fillId="3" borderId="5" xfId="0" applyFont="true" applyBorder="true" applyAlignment="false" applyProtection="true">
      <alignment horizontal="general" vertical="bottom" textRotation="0" wrapText="false" indent="0" shrinkToFit="false"/>
      <protection locked="false" hidden="false"/>
    </xf>
    <xf numFmtId="165" fontId="7" fillId="4" borderId="11" xfId="0" applyFont="true" applyBorder="true" applyAlignment="false" applyProtection="false">
      <alignment horizontal="general" vertical="bottom" textRotation="0" wrapText="false" indent="0" shrinkToFit="false"/>
      <protection locked="true" hidden="false"/>
    </xf>
    <xf numFmtId="166" fontId="7" fillId="4" borderId="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5E0B4"/>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8CBAD"/>
      <rgbColor rgb="FF3366FF"/>
      <rgbColor rgb="FF33CCCC"/>
      <rgbColor rgb="FF99CC00"/>
      <rgbColor rgb="FFFFCC00"/>
      <rgbColor rgb="FFFF9900"/>
      <rgbColor rgb="FFFF6600"/>
      <rgbColor rgb="FF666699"/>
      <rgbColor rgb="FF969696"/>
      <rgbColor rgb="FF003366"/>
      <rgbColor rgb="FF339966"/>
      <rgbColor rgb="FF003300"/>
      <rgbColor rgb="FF333300"/>
      <rgbColor rgb="FFF10D0C"/>
      <rgbColor rgb="FF993366"/>
      <rgbColor rgb="FF2F5597"/>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mage12.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457200</xdr:colOff>
      <xdr:row>20</xdr:row>
      <xdr:rowOff>23400</xdr:rowOff>
    </xdr:from>
    <xdr:to>
      <xdr:col>9</xdr:col>
      <xdr:colOff>151920</xdr:colOff>
      <xdr:row>20</xdr:row>
      <xdr:rowOff>23400</xdr:rowOff>
    </xdr:to>
    <xdr:sp>
      <xdr:nvSpPr>
        <xdr:cNvPr id="0" name="Straight Connector 2"/>
        <xdr:cNvSpPr/>
      </xdr:nvSpPr>
      <xdr:spPr>
        <a:xfrm flipV="1">
          <a:off x="6360840" y="3152520"/>
          <a:ext cx="0" cy="2143080"/>
        </a:xfrm>
        <a:prstGeom prst="line">
          <a:avLst/>
        </a:prstGeom>
        <a:ln>
          <a:solidFill>
            <a:srgbClr val="5b9bd5"/>
          </a:solidFill>
        </a:ln>
      </xdr:spPr>
      <xdr:style>
        <a:lnRef idx="1">
          <a:schemeClr val="accent1"/>
        </a:lnRef>
        <a:fillRef idx="0">
          <a:schemeClr val="accent1"/>
        </a:fillRef>
        <a:effectRef idx="0">
          <a:schemeClr val="accent1"/>
        </a:effectRef>
        <a:fontRef idx="minor"/>
      </xdr:style>
    </xdr:sp>
    <xdr:clientData/>
  </xdr:twoCellAnchor>
  <xdr:twoCellAnchor editAs="twoCell">
    <xdr:from>
      <xdr:col>5</xdr:col>
      <xdr:colOff>133200</xdr:colOff>
      <xdr:row>16</xdr:row>
      <xdr:rowOff>132840</xdr:rowOff>
    </xdr:from>
    <xdr:to>
      <xdr:col>7</xdr:col>
      <xdr:colOff>323280</xdr:colOff>
      <xdr:row>16</xdr:row>
      <xdr:rowOff>133200</xdr:rowOff>
    </xdr:to>
    <xdr:sp>
      <xdr:nvSpPr>
        <xdr:cNvPr id="1" name="Straight Arrow Connector 4"/>
        <xdr:cNvSpPr/>
      </xdr:nvSpPr>
      <xdr:spPr>
        <a:xfrm flipH="1">
          <a:off x="4965480" y="3162240"/>
          <a:ext cx="1414080" cy="360"/>
        </a:xfrm>
        <a:custGeom>
          <a:avLst/>
          <a:gdLst/>
          <a:ahLst/>
          <a:rect l="l" t="t" r="r" b="b"/>
          <a:pathLst>
            <a:path w="21600" h="21600">
              <a:moveTo>
                <a:pt x="0" y="0"/>
              </a:moveTo>
              <a:lnTo>
                <a:pt x="21600" y="21600"/>
              </a:lnTo>
            </a:path>
          </a:pathLst>
        </a:custGeom>
        <a:noFill/>
        <a:ln>
          <a:solidFill>
            <a:srgbClr val="5b9bd5"/>
          </a:solidFill>
          <a:tailEnd len="med" type="triangle" w="med"/>
        </a:ln>
      </xdr:spPr>
      <xdr:style>
        <a:lnRef idx="1">
          <a:schemeClr val="accent1"/>
        </a:lnRef>
        <a:fillRef idx="0">
          <a:schemeClr val="accent1"/>
        </a:fillRef>
        <a:effectRef idx="0">
          <a:schemeClr val="accent1"/>
        </a:effectRef>
        <a:fontRef idx="minor"/>
      </xdr:style>
    </xdr:sp>
    <xdr:clientData/>
  </xdr:twoCellAnchor>
  <xdr:twoCellAnchor editAs="oneCell">
    <xdr:from>
      <xdr:col>8</xdr:col>
      <xdr:colOff>171360</xdr:colOff>
      <xdr:row>10</xdr:row>
      <xdr:rowOff>160920</xdr:rowOff>
    </xdr:from>
    <xdr:to>
      <xdr:col>14</xdr:col>
      <xdr:colOff>532800</xdr:colOff>
      <xdr:row>23</xdr:row>
      <xdr:rowOff>87120</xdr:rowOff>
    </xdr:to>
    <xdr:pic>
      <xdr:nvPicPr>
        <xdr:cNvPr id="2" name="Picture 5" descr=""/>
        <xdr:cNvPicPr/>
      </xdr:nvPicPr>
      <xdr:blipFill>
        <a:blip r:embed="rId1"/>
        <a:stretch/>
      </xdr:blipFill>
      <xdr:spPr>
        <a:xfrm>
          <a:off x="6840000" y="2018880"/>
          <a:ext cx="4034160" cy="2840760"/>
        </a:xfrm>
        <a:prstGeom prst="rect">
          <a:avLst/>
        </a:prstGeom>
        <a:ln w="0">
          <a:noFill/>
        </a:ln>
      </xdr:spPr>
    </xdr:pic>
    <xdr:clientData/>
  </xdr:twoCellAnchor>
  <xdr:twoCellAnchor editAs="twoCell">
    <xdr:from>
      <xdr:col>4</xdr:col>
      <xdr:colOff>285840</xdr:colOff>
      <xdr:row>26</xdr:row>
      <xdr:rowOff>104040</xdr:rowOff>
    </xdr:from>
    <xdr:to>
      <xdr:col>4</xdr:col>
      <xdr:colOff>286200</xdr:colOff>
      <xdr:row>28</xdr:row>
      <xdr:rowOff>132120</xdr:rowOff>
    </xdr:to>
    <xdr:sp>
      <xdr:nvSpPr>
        <xdr:cNvPr id="3" name="Straight Arrow Connector 7"/>
        <xdr:cNvSpPr/>
      </xdr:nvSpPr>
      <xdr:spPr>
        <a:xfrm>
          <a:off x="4505760" y="5457600"/>
          <a:ext cx="360" cy="418680"/>
        </a:xfrm>
        <a:custGeom>
          <a:avLst/>
          <a:gdLst/>
          <a:ahLst/>
          <a:rect l="l" t="t" r="r" b="b"/>
          <a:pathLst>
            <a:path w="21600" h="21600">
              <a:moveTo>
                <a:pt x="0" y="0"/>
              </a:moveTo>
              <a:lnTo>
                <a:pt x="21600" y="21600"/>
              </a:lnTo>
            </a:path>
          </a:pathLst>
        </a:custGeom>
        <a:noFill/>
        <a:ln>
          <a:solidFill>
            <a:srgbClr val="5b9bd5"/>
          </a:solidFill>
          <a:tailEnd len="med" type="triangle" w="med"/>
        </a:ln>
      </xdr:spPr>
      <xdr:style>
        <a:lnRef idx="1">
          <a:schemeClr val="accent1"/>
        </a:lnRef>
        <a:fillRef idx="0">
          <a:schemeClr val="accent1"/>
        </a:fillRef>
        <a:effectRef idx="0">
          <a:schemeClr val="accent1"/>
        </a:effectRef>
        <a:fontRef idx="minor"/>
      </xdr:style>
    </xdr:sp>
    <xdr:clientData/>
  </xdr:twoCellAnchor>
  <xdr:twoCellAnchor editAs="absolute">
    <xdr:from>
      <xdr:col>1</xdr:col>
      <xdr:colOff>914400</xdr:colOff>
      <xdr:row>1</xdr:row>
      <xdr:rowOff>171000</xdr:rowOff>
    </xdr:from>
    <xdr:to>
      <xdr:col>8</xdr:col>
      <xdr:colOff>290880</xdr:colOff>
      <xdr:row>5</xdr:row>
      <xdr:rowOff>12240</xdr:rowOff>
    </xdr:to>
    <xdr:pic>
      <xdr:nvPicPr>
        <xdr:cNvPr id="4" name="Image 2" descr=""/>
        <xdr:cNvPicPr/>
      </xdr:nvPicPr>
      <xdr:blipFill>
        <a:blip r:embed="rId2"/>
        <a:stretch/>
      </xdr:blipFill>
      <xdr:spPr>
        <a:xfrm>
          <a:off x="1526400" y="333360"/>
          <a:ext cx="5433120" cy="60336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40"/>
  <sheetViews>
    <sheetView showFormulas="false" showGridLines="true" showRowColHeaders="true" showZeros="true" rightToLeft="false" tabSelected="true" showOutlineSymbols="true" defaultGridColor="true" view="normal" topLeftCell="A1" colorId="64" zoomScale="70" zoomScaleNormal="70" zoomScalePageLayoutView="100" workbookViewId="0">
      <selection pane="topLeft" activeCell="B29" activeCellId="0" sqref="B29"/>
    </sheetView>
  </sheetViews>
  <sheetFormatPr defaultColWidth="8.6875" defaultRowHeight="15" zeroHeight="false" outlineLevelRow="0" outlineLevelCol="0"/>
  <cols>
    <col collapsed="false" customWidth="true" hidden="false" outlineLevel="0" max="2" min="2" style="0" width="23.42"/>
    <col collapsed="false" customWidth="true" hidden="false" outlineLevel="0" max="3" min="3" style="0" width="14.57"/>
    <col collapsed="false" customWidth="true" hidden="false" outlineLevel="0" max="4" min="4" style="0" width="13.14"/>
  </cols>
  <sheetData>
    <row r="1" s="2" customFormat="true" ht="12.8" hidden="false" customHeight="false" outlineLevel="0" collapsed="false">
      <c r="A1" s="1" t="s">
        <v>0</v>
      </c>
    </row>
    <row r="2" s="3" customFormat="true" ht="15" hidden="false" customHeight="false" outlineLevel="0" collapsed="false">
      <c r="B2" s="4"/>
      <c r="C2" s="4"/>
      <c r="D2" s="4"/>
      <c r="E2" s="4"/>
      <c r="F2" s="4"/>
      <c r="G2" s="4"/>
      <c r="H2" s="4"/>
      <c r="I2" s="4"/>
      <c r="J2" s="4"/>
    </row>
    <row r="3" s="3" customFormat="true" ht="15" hidden="false" customHeight="false" outlineLevel="0" collapsed="false">
      <c r="B3" s="4"/>
      <c r="C3" s="4"/>
      <c r="D3" s="4"/>
      <c r="E3" s="4"/>
      <c r="F3" s="4"/>
      <c r="G3" s="4"/>
      <c r="H3" s="4"/>
      <c r="I3" s="4"/>
      <c r="J3" s="4"/>
    </row>
    <row r="4" s="3" customFormat="true" ht="15" hidden="false" customHeight="false" outlineLevel="0" collapsed="false">
      <c r="B4" s="4"/>
      <c r="C4" s="4"/>
      <c r="D4" s="4"/>
      <c r="E4" s="4"/>
      <c r="F4" s="4"/>
      <c r="G4" s="4"/>
      <c r="H4" s="4"/>
      <c r="I4" s="4"/>
      <c r="J4" s="4"/>
    </row>
    <row r="5" s="3" customFormat="true" ht="15" hidden="false" customHeight="false" outlineLevel="0" collapsed="false">
      <c r="B5" s="4"/>
      <c r="C5" s="4"/>
      <c r="D5" s="4"/>
      <c r="E5" s="4"/>
      <c r="F5" s="4"/>
      <c r="G5" s="4"/>
      <c r="H5" s="4"/>
      <c r="I5" s="4"/>
      <c r="J5" s="4"/>
    </row>
    <row r="6" s="3" customFormat="true" ht="12.75" hidden="false" customHeight="true" outlineLevel="0" collapsed="false">
      <c r="B6" s="5" t="s">
        <v>1</v>
      </c>
      <c r="C6" s="5"/>
      <c r="D6" s="5"/>
      <c r="E6" s="5"/>
      <c r="F6" s="5"/>
      <c r="G6" s="5"/>
      <c r="H6" s="5"/>
      <c r="I6" s="5"/>
      <c r="J6" s="5"/>
    </row>
    <row r="7" s="3" customFormat="true" ht="15" hidden="false" customHeight="false" outlineLevel="0" collapsed="false">
      <c r="B7" s="5"/>
      <c r="C7" s="5"/>
      <c r="D7" s="5"/>
      <c r="E7" s="5"/>
      <c r="F7" s="5"/>
      <c r="G7" s="5"/>
      <c r="H7" s="5"/>
      <c r="I7" s="5"/>
      <c r="J7" s="5"/>
    </row>
    <row r="8" s="3" customFormat="true" ht="15" hidden="false" customHeight="false" outlineLevel="0" collapsed="false">
      <c r="B8" s="5"/>
      <c r="C8" s="5"/>
      <c r="D8" s="5"/>
      <c r="E8" s="5"/>
      <c r="F8" s="5"/>
      <c r="G8" s="5"/>
      <c r="H8" s="5"/>
      <c r="I8" s="5"/>
      <c r="J8" s="5"/>
    </row>
    <row r="9" s="3" customFormat="true" ht="15" hidden="false" customHeight="false" outlineLevel="0" collapsed="false">
      <c r="B9" s="5"/>
      <c r="C9" s="5"/>
      <c r="D9" s="5"/>
      <c r="E9" s="5"/>
      <c r="F9" s="5"/>
      <c r="G9" s="5"/>
      <c r="H9" s="5"/>
      <c r="I9" s="5"/>
      <c r="J9" s="5"/>
    </row>
    <row r="10" s="3" customFormat="true" ht="15.75" hidden="false" customHeight="false" outlineLevel="0" collapsed="false"/>
    <row r="11" customFormat="false" ht="15.75" hidden="false" customHeight="false" outlineLevel="0" collapsed="false">
      <c r="B11" s="6" t="s">
        <v>2</v>
      </c>
      <c r="C11" s="6"/>
      <c r="D11" s="6"/>
      <c r="E11" s="6"/>
    </row>
    <row r="12" customFormat="false" ht="15" hidden="false" customHeight="false" outlineLevel="0" collapsed="false">
      <c r="B12" s="7" t="s">
        <v>3</v>
      </c>
      <c r="C12" s="8" t="s">
        <v>4</v>
      </c>
      <c r="D12" s="9" t="n">
        <v>6</v>
      </c>
      <c r="E12" s="10" t="s">
        <v>5</v>
      </c>
    </row>
    <row r="13" customFormat="false" ht="15" hidden="false" customHeight="false" outlineLevel="0" collapsed="false">
      <c r="B13" s="7" t="s">
        <v>6</v>
      </c>
      <c r="C13" s="8" t="s">
        <v>7</v>
      </c>
      <c r="D13" s="9" t="n">
        <v>30</v>
      </c>
      <c r="E13" s="10" t="s">
        <v>8</v>
      </c>
    </row>
    <row r="14" customFormat="false" ht="15" hidden="false" customHeight="false" outlineLevel="0" collapsed="false">
      <c r="B14" s="7" t="s">
        <v>9</v>
      </c>
      <c r="C14" s="8" t="s">
        <v>10</v>
      </c>
      <c r="D14" s="9" t="n">
        <v>110</v>
      </c>
      <c r="E14" s="10" t="s">
        <v>11</v>
      </c>
    </row>
    <row r="15" customFormat="false" ht="15.75" hidden="false" customHeight="false" outlineLevel="0" collapsed="false">
      <c r="B15" s="7" t="s">
        <v>12</v>
      </c>
      <c r="C15" s="8" t="s">
        <v>13</v>
      </c>
      <c r="D15" s="11" t="n">
        <f aca="false">D14-D17</f>
        <v>80</v>
      </c>
      <c r="E15" s="10" t="s">
        <v>11</v>
      </c>
    </row>
    <row r="16" customFormat="false" ht="15.75" hidden="false" customHeight="false" outlineLevel="0" collapsed="false">
      <c r="B16" s="6" t="s">
        <v>14</v>
      </c>
      <c r="C16" s="6"/>
      <c r="D16" s="6"/>
      <c r="E16" s="6"/>
    </row>
    <row r="17" customFormat="false" ht="15.75" hidden="false" customHeight="false" outlineLevel="0" collapsed="false">
      <c r="B17" s="12" t="s">
        <v>15</v>
      </c>
      <c r="C17" s="13" t="s">
        <v>16</v>
      </c>
      <c r="D17" s="14" t="n">
        <v>30</v>
      </c>
      <c r="E17" s="15" t="s">
        <v>11</v>
      </c>
    </row>
    <row r="19" customFormat="false" ht="15.75" hidden="false" customHeight="false" outlineLevel="0" collapsed="false"/>
    <row r="20" customFormat="false" ht="45.75" hidden="false" customHeight="false" outlineLevel="0" collapsed="false">
      <c r="B20" s="16" t="s">
        <v>17</v>
      </c>
      <c r="C20" s="17" t="s">
        <v>18</v>
      </c>
      <c r="D20" s="17" t="s">
        <v>19</v>
      </c>
      <c r="E20" s="18" t="s">
        <v>20</v>
      </c>
      <c r="F20" s="17" t="s">
        <v>21</v>
      </c>
      <c r="G20" s="19" t="s">
        <v>22</v>
      </c>
    </row>
    <row r="21" customFormat="false" ht="15" hidden="false" customHeight="false" outlineLevel="0" collapsed="false">
      <c r="B21" s="20" t="s">
        <v>23</v>
      </c>
      <c r="C21" s="21" t="n">
        <v>10</v>
      </c>
      <c r="D21" s="22" t="n">
        <f aca="false">C21/$C$27</f>
        <v>0.0909090909090909</v>
      </c>
      <c r="E21" s="23" t="n">
        <v>25</v>
      </c>
      <c r="F21" s="22" t="n">
        <f aca="false">$D$14*D21/($D$17+$D$15*E21)</f>
        <v>0.00492610837438424</v>
      </c>
      <c r="G21" s="24" t="n">
        <f aca="false">E21*F21</f>
        <v>0.123152709359606</v>
      </c>
    </row>
    <row r="22" customFormat="false" ht="15" hidden="false" customHeight="false" outlineLevel="0" collapsed="false">
      <c r="B22" s="7" t="s">
        <v>24</v>
      </c>
      <c r="C22" s="25" t="n">
        <v>30</v>
      </c>
      <c r="D22" s="24" t="n">
        <f aca="false">C22/$C$27</f>
        <v>0.272727272727273</v>
      </c>
      <c r="E22" s="26" t="n">
        <v>4.5</v>
      </c>
      <c r="F22" s="24" t="n">
        <f aca="false">$D$14*D22/($D$17+$D$15*E22)</f>
        <v>0.0769230769230769</v>
      </c>
      <c r="G22" s="24" t="n">
        <f aca="false">E22*F22</f>
        <v>0.346153846153846</v>
      </c>
    </row>
    <row r="23" customFormat="false" ht="15" hidden="false" customHeight="false" outlineLevel="0" collapsed="false">
      <c r="B23" s="7" t="s">
        <v>25</v>
      </c>
      <c r="C23" s="25" t="n">
        <v>40</v>
      </c>
      <c r="D23" s="24" t="n">
        <f aca="false">C23/$C$27</f>
        <v>0.363636363636364</v>
      </c>
      <c r="E23" s="26" t="n">
        <v>1.4</v>
      </c>
      <c r="F23" s="24" t="n">
        <f aca="false">$D$14*D23/($D$17+$D$15*E23)</f>
        <v>0.28169014084507</v>
      </c>
      <c r="G23" s="24" t="n">
        <f aca="false">E23*F23</f>
        <v>0.394366197183099</v>
      </c>
    </row>
    <row r="24" customFormat="false" ht="15" hidden="false" customHeight="false" outlineLevel="0" collapsed="false">
      <c r="B24" s="7" t="s">
        <v>26</v>
      </c>
      <c r="C24" s="25" t="n">
        <v>20</v>
      </c>
      <c r="D24" s="24" t="n">
        <f aca="false">C24/$C$27</f>
        <v>0.181818181818182</v>
      </c>
      <c r="E24" s="26" t="n">
        <v>0.45</v>
      </c>
      <c r="F24" s="24" t="n">
        <f aca="false">$D$14*D24/($D$17+$D$15*E24)</f>
        <v>0.303030303030303</v>
      </c>
      <c r="G24" s="24" t="n">
        <f aca="false">E24*F24</f>
        <v>0.136363636363636</v>
      </c>
    </row>
    <row r="25" customFormat="false" ht="15" hidden="false" customHeight="false" outlineLevel="0" collapsed="false">
      <c r="B25" s="7" t="s">
        <v>27</v>
      </c>
      <c r="C25" s="25" t="n">
        <v>5</v>
      </c>
      <c r="D25" s="24" t="n">
        <f aca="false">C25/$C$27</f>
        <v>0.0454545454545455</v>
      </c>
      <c r="E25" s="26" t="n">
        <v>0.15</v>
      </c>
      <c r="F25" s="24" t="n">
        <f aca="false">$D$14*D25/($D$17+$D$15*E25)</f>
        <v>0.119047619047619</v>
      </c>
      <c r="G25" s="24" t="n">
        <f aca="false">E25*F25</f>
        <v>0.0178571428571429</v>
      </c>
    </row>
    <row r="26" customFormat="false" ht="15.75" hidden="false" customHeight="false" outlineLevel="0" collapsed="false">
      <c r="B26" s="12" t="s">
        <v>28</v>
      </c>
      <c r="C26" s="27" t="n">
        <v>5</v>
      </c>
      <c r="D26" s="28" t="n">
        <f aca="false">C26/$C$27</f>
        <v>0.0454545454545455</v>
      </c>
      <c r="E26" s="29" t="n">
        <v>0.015</v>
      </c>
      <c r="F26" s="28" t="n">
        <f aca="false">$D$14*D26/($D$17+$D$15*E26)</f>
        <v>0.16025641025641</v>
      </c>
      <c r="G26" s="24" t="n">
        <f aca="false">E26*F26</f>
        <v>0.00240384615384615</v>
      </c>
    </row>
    <row r="27" customFormat="false" ht="15.75" hidden="false" customHeight="false" outlineLevel="0" collapsed="false">
      <c r="C27" s="30" t="n">
        <f aca="false">SUM(C21:C26)</f>
        <v>110</v>
      </c>
      <c r="D27" s="30" t="n">
        <f aca="false">SUM(D21:D26)</f>
        <v>1</v>
      </c>
      <c r="F27" s="28" t="n">
        <f aca="false">SUM(F21:F26)</f>
        <v>0.945873658476864</v>
      </c>
      <c r="G27" s="31"/>
      <c r="H27" s="0" t="s">
        <v>29</v>
      </c>
    </row>
    <row r="28" customFormat="false" ht="15" hidden="false" customHeight="false" outlineLevel="0" collapsed="false">
      <c r="H28" s="0" t="s">
        <v>30</v>
      </c>
    </row>
    <row r="30" customFormat="false" ht="15" hidden="false" customHeight="false" outlineLevel="0" collapsed="false">
      <c r="E30" s="0" t="s">
        <v>31</v>
      </c>
    </row>
    <row r="31" customFormat="false" ht="15" hidden="false" customHeight="false" outlineLevel="0" collapsed="false">
      <c r="E31" s="0" t="s">
        <v>32</v>
      </c>
    </row>
    <row r="34" customFormat="false" ht="13.8" hidden="false" customHeight="false" outlineLevel="0" collapsed="false">
      <c r="B34" s="32" t="s">
        <v>33</v>
      </c>
      <c r="C34" s="32"/>
      <c r="D34" s="32"/>
      <c r="E34" s="32"/>
      <c r="F34" s="32"/>
      <c r="G34" s="32"/>
      <c r="H34" s="32"/>
      <c r="I34" s="32"/>
      <c r="J34" s="32"/>
    </row>
    <row r="35" customFormat="false" ht="13.8" hidden="false" customHeight="false" outlineLevel="0" collapsed="false">
      <c r="B35" s="32"/>
      <c r="C35" s="32"/>
      <c r="D35" s="32"/>
      <c r="E35" s="32"/>
      <c r="F35" s="32"/>
      <c r="G35" s="32"/>
      <c r="H35" s="32"/>
      <c r="I35" s="32"/>
      <c r="J35" s="32"/>
    </row>
    <row r="36" customFormat="false" ht="13.8" hidden="false" customHeight="false" outlineLevel="0" collapsed="false">
      <c r="B36" s="33" t="s">
        <v>34</v>
      </c>
      <c r="C36" s="32"/>
      <c r="D36" s="32"/>
      <c r="E36" s="32"/>
      <c r="F36" s="32"/>
      <c r="G36" s="32"/>
      <c r="H36" s="32"/>
      <c r="I36" s="32"/>
      <c r="J36" s="32"/>
    </row>
    <row r="37" customFormat="false" ht="13.8" hidden="false" customHeight="false" outlineLevel="0" collapsed="false">
      <c r="B37" s="32"/>
      <c r="C37" s="32"/>
      <c r="D37" s="32"/>
      <c r="E37" s="32"/>
      <c r="F37" s="32"/>
      <c r="G37" s="32"/>
      <c r="H37" s="32"/>
      <c r="I37" s="32"/>
      <c r="J37" s="32"/>
    </row>
    <row r="38" customFormat="false" ht="45.7" hidden="false" customHeight="true" outlineLevel="0" collapsed="false">
      <c r="B38" s="34" t="s">
        <v>35</v>
      </c>
      <c r="C38" s="34"/>
      <c r="D38" s="34"/>
      <c r="E38" s="34"/>
      <c r="F38" s="34"/>
      <c r="G38" s="34"/>
      <c r="H38" s="34"/>
      <c r="I38" s="34"/>
      <c r="J38" s="34"/>
    </row>
    <row r="39" customFormat="false" ht="13.8" hidden="false" customHeight="false" outlineLevel="0" collapsed="false"/>
    <row r="40" s="2" customFormat="true" ht="13.8" hidden="false" customHeight="false" outlineLevel="0" collapsed="false">
      <c r="A40" s="1" t="s">
        <v>0</v>
      </c>
    </row>
  </sheetData>
  <sheetProtection sheet="true" password="c80a" objects="true" scenarios="true"/>
  <mergeCells count="5">
    <mergeCell ref="B2:J5"/>
    <mergeCell ref="B6:J9"/>
    <mergeCell ref="B11:E11"/>
    <mergeCell ref="B16:E16"/>
    <mergeCell ref="B38:J38"/>
  </mergeCells>
  <hyperlinks>
    <hyperlink ref="B34" r:id="rId1" display="If you spot a mistake or wish to suggest an improvement, please contact : contact@myengineeringtools.com"/>
    <hyperlink ref="B36" r:id="rId2" display="Copyright www.MyEngineeringTools.com"/>
  </hyperlink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2021-07-13T10:26:10Z</dcterms:created>
  <dc:creator>thoma</dc:creator>
  <dc:description/>
  <dc:language>en-SG</dc:language>
  <cp:lastModifiedBy/>
  <dcterms:modified xsi:type="dcterms:W3CDTF">2021-12-12T11:30:08Z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