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drawings/drawing1.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2"/>
  </sheet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<sst xmlns="http://schemas.openxmlformats.org/spreadsheetml/2006/main" count="23" uniqueCount="22">
  <si>
    <t xml:space="preserve">FOR EDUCATIONAL PURPOSE ONLY – DO NOT USE THIS METHOD FOR DETAIL DESIGN – ALWAYS CONSULT A REPUTABLE SUPPLIER FOR DETAIL DESIGN</t>
  </si>
  <si>
    <t xml:space="preserve">Process Engineer’s Tools</t>
  </si>
  <si>
    <t xml:space="preserve">Temperature wall profile</t>
  </si>
  <si>
    <t xml:space="preserve">Copy paste the result of the calculation back to the assumed temperature profile until the result converges</t>
  </si>
  <si>
    <t xml:space="preserve">Convection resistance on side 1</t>
  </si>
  <si>
    <t xml:space="preserve">Conduction resistance layer 1</t>
  </si>
  <si>
    <t xml:space="preserve">Conduction resistance layer 2</t>
  </si>
  <si>
    <t xml:space="preserve">Thermal conductivity layer 1</t>
  </si>
  <si>
    <t xml:space="preserve">Conduction resistance layer 3</t>
  </si>
  <si>
    <t xml:space="preserve">Convection resistance on side 2</t>
  </si>
  <si>
    <t xml:space="preserve">1/U</t>
  </si>
  <si>
    <t xml:space="preserve">Phi</t>
  </si>
  <si>
    <t xml:space="preserve">Thermal conductivity layer 2</t>
  </si>
  <si>
    <t xml:space="preserve">Target</t>
  </si>
  <si>
    <t xml:space="preserve">Thermal conductivity layer 3</t>
  </si>
  <si>
    <t xml:space="preserve">Results of the example given on the website</t>
  </si>
  <si>
    <t xml:space="preserve">Iterations</t>
  </si>
  <si>
    <t xml:space="preserve">Tw1</t>
  </si>
  <si>
    <t xml:space="preserve">Tw2</t>
  </si>
  <si>
    <t xml:space="preserve">Tw3</t>
  </si>
  <si>
    <t xml:space="preserve">Tw4</t>
  </si>
  <si>
    <t xml:space="preserve">The content of MyEngineeringTools.com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</si>
</sst>
</file>

<file path=xl/styles.xml><?xml version="1.0" encoding="utf-8"?>
<styleSheet xmlns="http://schemas.openxmlformats.org/spreadsheetml/2006/main">
  <numFmts count="3">
    <numFmt numFmtId="164" formatCode="General"/>
    <numFmt numFmtId="165" formatCode="0.00E+00"/>
    <numFmt numFmtId="166" formatCode="General"/>
  </numFmts>
  <fonts count="8">
    <font>
      <sz val="10"/>
      <name val="Arial"/>
      <family val="2"/>
      <charset val="1"/>
    </font>
    <font>
      <sz val="10"/>
      <name val="Arial"/>
      <family val="0"/>
    </font>
    <font>
      <sz val="10"/>
      <name val="Arial"/>
      <family val="0"/>
    </font>
    <font>
      <sz val="10"/>
      <name val="Arial"/>
      <family val="0"/>
    </font>
    <font>
      <b val="true"/>
      <sz val="10"/>
      <name val="Arial"/>
      <family val="2"/>
      <charset val="1"/>
    </font>
    <font>
      <b val="true"/>
      <i val="true"/>
      <sz val="10"/>
      <name val="Arial"/>
      <family val="2"/>
      <charset val="1"/>
    </font>
    <font>
      <i val="true"/>
      <sz val="10"/>
      <name val="Arial"/>
      <family val="2"/>
      <charset val="1"/>
    </font>
    <font>
      <i val="true"/>
      <sz val="10"/>
      <name val="Times New Roman"/>
      <family val="1"/>
      <charset val="1"/>
    </font>
  </fonts>
  <fills count="4">
    <fill>
      <patternFill patternType="none"/>
    </fill>
    <fill>
      <patternFill patternType="gray125"/>
    </fill>
    <fill>
      <patternFill patternType="solid">
        <fgColor rgb="FFF10D0C"/>
        <bgColor rgb="FF993300"/>
      </patternFill>
    </fill>
    <fill>
      <patternFill patternType="solid">
        <fgColor rgb="FFFFF200"/>
        <bgColor rgb="FFFFFF00"/>
      </patternFill>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false" hidden="false"/>
    </xf>
    <xf numFmtId="164" fontId="0" fillId="3" borderId="0" xfId="0" applyFont="false" applyBorder="false" applyAlignment="false" applyProtection="true">
      <alignment horizontal="general" vertical="bottom" textRotation="0" wrapText="false" indent="0" shrinkToFit="false"/>
      <protection locked="fals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6" fontId="0" fillId="3"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10D0C"/>
      <rgbColor rgb="FF00FF00"/>
      <rgbColor rgb="FF0000FF"/>
      <rgbColor rgb="FFFFF2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2</xdr:col>
      <xdr:colOff>162360</xdr:colOff>
      <xdr:row>5</xdr:row>
      <xdr:rowOff>100440</xdr:rowOff>
    </xdr:from>
    <xdr:to>
      <xdr:col>8</xdr:col>
      <xdr:colOff>297720</xdr:colOff>
      <xdr:row>11</xdr:row>
      <xdr:rowOff>112680</xdr:rowOff>
    </xdr:to>
    <xdr:sp>
      <xdr:nvSpPr>
        <xdr:cNvPr id="0" name="Line 1"/>
        <xdr:cNvSpPr/>
      </xdr:nvSpPr>
      <xdr:spPr>
        <a:xfrm flipH="1" flipV="1">
          <a:off x="1355040" y="913320"/>
          <a:ext cx="5011920" cy="987480"/>
        </a:xfrm>
        <a:prstGeom prst="line">
          <a:avLst/>
        </a:prstGeom>
        <a:ln w="0">
          <a:solidFill>
            <a:srgbClr val="3465a4"/>
          </a:solidFill>
          <a:tailEnd len="med" type="triangle" w="med"/>
        </a:ln>
      </xdr:spPr>
      <xdr:style>
        <a:lnRef idx="0"/>
        <a:fillRef idx="0"/>
        <a:effectRef idx="0"/>
        <a:fontRef idx="minor"/>
      </xdr:style>
    </xdr:sp>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L43"/>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B6" activeCellId="0" sqref="B6"/>
    </sheetView>
  </sheetViews>
  <sheetFormatPr defaultColWidth="11.53515625" defaultRowHeight="12.8" zeroHeight="false" outlineLevelRow="0" outlineLevelCol="0"/>
  <cols>
    <col collapsed="false" customWidth="true" hidden="false" outlineLevel="0" max="1" min="1" style="0" width="5.38"/>
  </cols>
  <sheetData>
    <row r="1" s="2" customFormat="true" ht="12.8" hidden="false" customHeight="false" outlineLevel="0" collapsed="false">
      <c r="A1" s="1" t="s">
        <v>0</v>
      </c>
    </row>
    <row r="2" customFormat="false" ht="12.8" hidden="false" customHeight="false" outlineLevel="0" collapsed="false">
      <c r="B2" s="3" t="s">
        <v>1</v>
      </c>
    </row>
    <row r="3" customFormat="false" ht="12.8" hidden="false" customHeight="false" outlineLevel="0" collapsed="false">
      <c r="B3" s="3" t="s">
        <v>2</v>
      </c>
    </row>
    <row r="6" customFormat="false" ht="12.8" hidden="false" customHeight="false" outlineLevel="0" collapsed="false">
      <c r="B6" s="4" t="n">
        <v>1000</v>
      </c>
    </row>
    <row r="7" customFormat="false" ht="12.8" hidden="false" customHeight="false" outlineLevel="0" collapsed="false">
      <c r="B7" s="5" t="n">
        <v>988.681771459257</v>
      </c>
    </row>
    <row r="8" customFormat="false" ht="12.8" hidden="false" customHeight="false" outlineLevel="0" collapsed="false">
      <c r="B8" s="5" t="n">
        <v>805.97298057956</v>
      </c>
    </row>
    <row r="9" customFormat="false" ht="12.8" hidden="false" customHeight="false" outlineLevel="0" collapsed="false">
      <c r="B9" s="5" t="n">
        <v>676.629169276489</v>
      </c>
      <c r="F9" s="0" t="s">
        <v>3</v>
      </c>
    </row>
    <row r="10" customFormat="false" ht="12.8" hidden="false" customHeight="false" outlineLevel="0" collapsed="false">
      <c r="B10" s="5" t="n">
        <v>57.7274284691437</v>
      </c>
    </row>
    <row r="11" customFormat="false" ht="12.8" hidden="false" customHeight="false" outlineLevel="0" collapsed="false">
      <c r="B11" s="4" t="n">
        <v>20</v>
      </c>
    </row>
    <row r="15" customFormat="false" ht="12.8" hidden="false" customHeight="false" outlineLevel="0" collapsed="false">
      <c r="B15" s="6" t="n">
        <v>0</v>
      </c>
      <c r="C15" s="0" t="n">
        <f aca="false">B7/2+B8/2</f>
        <v>897.327376019409</v>
      </c>
      <c r="D15" s="0" t="n">
        <f aca="false">B15*C15*C15</f>
        <v>0</v>
      </c>
      <c r="F15" s="7" t="s">
        <v>4</v>
      </c>
      <c r="G15" s="0" t="n">
        <f aca="false">1/50</f>
        <v>0.02</v>
      </c>
      <c r="I15" s="8" t="n">
        <f aca="false">1000-G21/50</f>
        <v>988.68017966089</v>
      </c>
      <c r="J15" s="0" t="n">
        <f aca="false">I15-B7</f>
        <v>-0.00159179836703061</v>
      </c>
    </row>
    <row r="16" customFormat="false" ht="12.8" hidden="false" customHeight="false" outlineLevel="0" collapsed="false">
      <c r="B16" s="6" t="n">
        <v>0.0001</v>
      </c>
      <c r="C16" s="0" t="n">
        <f aca="false">C15</f>
        <v>897.327376019409</v>
      </c>
      <c r="D16" s="0" t="n">
        <f aca="false">B16*C16</f>
        <v>0.0897327376019409</v>
      </c>
      <c r="F16" s="0" t="s">
        <v>5</v>
      </c>
      <c r="G16" s="0" t="n">
        <f aca="false">0.1/D18</f>
        <v>0.322858993770678</v>
      </c>
      <c r="I16" s="8" t="n">
        <f aca="false">I15-G21*0.1/D18</f>
        <v>805.944889443395</v>
      </c>
      <c r="J16" s="0" t="n">
        <f aca="false">I16-B8</f>
        <v>-0.0280911361654717</v>
      </c>
    </row>
    <row r="17" customFormat="false" ht="12.8" hidden="false" customHeight="false" outlineLevel="0" collapsed="false">
      <c r="B17" s="6" t="n">
        <v>0.22</v>
      </c>
      <c r="D17" s="6" t="n">
        <f aca="false">B17</f>
        <v>0.22</v>
      </c>
      <c r="F17" s="0" t="s">
        <v>6</v>
      </c>
      <c r="G17" s="0" t="n">
        <f aca="false">0.03/D23</f>
        <v>0.228539412226609</v>
      </c>
      <c r="I17" s="8" t="n">
        <f aca="false">I16-G21*0.03/D23</f>
        <v>676.593635102844</v>
      </c>
      <c r="J17" s="0" t="n">
        <f aca="false">I17-B9</f>
        <v>-0.0355341736453738</v>
      </c>
    </row>
    <row r="18" customFormat="false" ht="12.8" hidden="false" customHeight="false" outlineLevel="0" collapsed="false">
      <c r="B18" s="3" t="s">
        <v>7</v>
      </c>
      <c r="C18" s="3"/>
      <c r="D18" s="3" t="n">
        <f aca="false">D15+D16+D17</f>
        <v>0.309732737601941</v>
      </c>
      <c r="F18" s="0" t="s">
        <v>8</v>
      </c>
      <c r="G18" s="0" t="n">
        <f aca="false">0.08/D28</f>
        <v>1.09341117102535</v>
      </c>
      <c r="I18" s="8" t="n">
        <f aca="false">I17-G21*0.08/D28</f>
        <v>57.7327344637</v>
      </c>
      <c r="J18" s="0" t="n">
        <f aca="false">I18-B10</f>
        <v>0.0053059945563092</v>
      </c>
    </row>
    <row r="19" customFormat="false" ht="12.8" hidden="false" customHeight="false" outlineLevel="0" collapsed="false">
      <c r="F19" s="7" t="s">
        <v>9</v>
      </c>
      <c r="G19" s="0" t="n">
        <f aca="false">1/15</f>
        <v>0.0666666666666667</v>
      </c>
      <c r="I19" s="0" t="n">
        <f aca="false">I18-G21/15</f>
        <v>20</v>
      </c>
      <c r="J19" s="0" t="n">
        <f aca="false">B11-I19</f>
        <v>0</v>
      </c>
    </row>
    <row r="20" customFormat="false" ht="12.8" hidden="false" customHeight="false" outlineLevel="0" collapsed="false">
      <c r="B20" s="6" t="n">
        <v>9.6E-008</v>
      </c>
      <c r="C20" s="0" t="n">
        <f aca="false">B8/2+B9/2</f>
        <v>741.301074928025</v>
      </c>
      <c r="D20" s="0" t="n">
        <f aca="false">B20*C20*C20</f>
        <v>0.0527546192341867</v>
      </c>
      <c r="F20" s="0" t="s">
        <v>10</v>
      </c>
      <c r="G20" s="0" t="n">
        <f aca="false">SUM(G15:G19)</f>
        <v>1.73147624368931</v>
      </c>
    </row>
    <row r="21" customFormat="false" ht="12.8" hidden="false" customHeight="false" outlineLevel="0" collapsed="false">
      <c r="B21" s="6" t="n">
        <v>4.44E-005</v>
      </c>
      <c r="C21" s="0" t="n">
        <f aca="false">C20</f>
        <v>741.301074928025</v>
      </c>
      <c r="D21" s="0" t="n">
        <f aca="false">B21*C21</f>
        <v>0.0329137677268043</v>
      </c>
      <c r="F21" s="0" t="s">
        <v>11</v>
      </c>
      <c r="G21" s="0" t="n">
        <f aca="false">1/G20*(B6-B11)</f>
        <v>565.9910169555</v>
      </c>
    </row>
    <row r="22" customFormat="false" ht="12.8" hidden="false" customHeight="false" outlineLevel="0" collapsed="false">
      <c r="B22" s="6" t="n">
        <v>0.0456</v>
      </c>
      <c r="D22" s="6" t="n">
        <f aca="false">B22</f>
        <v>0.0456</v>
      </c>
    </row>
    <row r="23" customFormat="false" ht="12.8" hidden="false" customHeight="false" outlineLevel="0" collapsed="false">
      <c r="B23" s="3" t="s">
        <v>12</v>
      </c>
      <c r="C23" s="3"/>
      <c r="D23" s="3" t="n">
        <f aca="false">D20+D21+D22</f>
        <v>0.131268386960991</v>
      </c>
      <c r="J23" s="0" t="n">
        <f aca="false">ABS(J15)</f>
        <v>0.00159179836703061</v>
      </c>
    </row>
    <row r="24" customFormat="false" ht="12.8" hidden="false" customHeight="false" outlineLevel="0" collapsed="false">
      <c r="J24" s="0" t="n">
        <f aca="false">ABS(J16)</f>
        <v>0.0280911361654717</v>
      </c>
    </row>
    <row r="25" customFormat="false" ht="12.8" hidden="false" customHeight="false" outlineLevel="0" collapsed="false">
      <c r="B25" s="6" t="n">
        <v>2.39E-007</v>
      </c>
      <c r="C25" s="0" t="n">
        <f aca="false">B9/2+B10/2</f>
        <v>367.178298872816</v>
      </c>
      <c r="D25" s="0" t="n">
        <f aca="false">B25*C25*C25</f>
        <v>0.0322219568559893</v>
      </c>
      <c r="J25" s="0" t="n">
        <f aca="false">ABS(J17)</f>
        <v>0.0355341736453738</v>
      </c>
    </row>
    <row r="26" customFormat="false" ht="12.8" hidden="false" customHeight="false" outlineLevel="0" collapsed="false">
      <c r="B26" s="6" t="n">
        <v>2E-005</v>
      </c>
      <c r="C26" s="0" t="n">
        <f aca="false">C25</f>
        <v>367.178298872816</v>
      </c>
      <c r="D26" s="0" t="n">
        <f aca="false">B26*C26</f>
        <v>0.00734356597745633</v>
      </c>
      <c r="J26" s="0" t="n">
        <f aca="false">ABS(J18)</f>
        <v>0.0053059945563092</v>
      </c>
    </row>
    <row r="27" customFormat="false" ht="12.8" hidden="false" customHeight="false" outlineLevel="0" collapsed="false">
      <c r="B27" s="6" t="n">
        <v>0.0336</v>
      </c>
      <c r="D27" s="6" t="n">
        <f aca="false">B27</f>
        <v>0.0336</v>
      </c>
      <c r="J27" s="0" t="n">
        <f aca="false">ABS(J19)</f>
        <v>0</v>
      </c>
      <c r="K27" s="0" t="s">
        <v>13</v>
      </c>
    </row>
    <row r="28" customFormat="false" ht="12.8" hidden="false" customHeight="false" outlineLevel="0" collapsed="false">
      <c r="B28" s="3" t="s">
        <v>14</v>
      </c>
      <c r="C28" s="3"/>
      <c r="D28" s="3" t="n">
        <f aca="false">D25+D26+D27</f>
        <v>0.0731655228334457</v>
      </c>
      <c r="J28" s="0" t="n">
        <f aca="false">SUM(J23:J27)</f>
        <v>0.0705231027341853</v>
      </c>
      <c r="K28" s="0" t="n">
        <v>0.1</v>
      </c>
      <c r="L28" s="0" t="str">
        <f aca="false">IF(J28&lt;K28,"Ok","Not Ok")</f>
        <v>Ok</v>
      </c>
    </row>
    <row r="32" customFormat="false" ht="12.8" hidden="false" customHeight="false" outlineLevel="0" collapsed="false">
      <c r="B32" s="9" t="s">
        <v>15</v>
      </c>
      <c r="C32" s="10"/>
      <c r="D32" s="10"/>
      <c r="E32" s="10"/>
      <c r="F32" s="10"/>
      <c r="G32" s="10"/>
    </row>
    <row r="33" customFormat="false" ht="12.8" hidden="false" customHeight="false" outlineLevel="0" collapsed="false">
      <c r="B33" s="10" t="s">
        <v>16</v>
      </c>
      <c r="C33" s="10" t="n">
        <v>0</v>
      </c>
      <c r="D33" s="10" t="n">
        <v>1</v>
      </c>
      <c r="E33" s="10" t="n">
        <v>2</v>
      </c>
      <c r="F33" s="10" t="n">
        <v>3</v>
      </c>
      <c r="G33" s="10" t="n">
        <v>4</v>
      </c>
    </row>
    <row r="34" customFormat="false" ht="12.8" hidden="false" customHeight="false" outlineLevel="0" collapsed="false">
      <c r="B34" s="10" t="s">
        <v>17</v>
      </c>
      <c r="C34" s="10" t="n">
        <v>950</v>
      </c>
      <c r="D34" s="10" t="n">
        <v>989.631079185104</v>
      </c>
      <c r="E34" s="10" t="n">
        <v>988.556156306196</v>
      </c>
      <c r="F34" s="10" t="n">
        <v>988.686314957232</v>
      </c>
      <c r="G34" s="10" t="n">
        <v>988.681771459257</v>
      </c>
    </row>
    <row r="35" customFormat="false" ht="12.8" hidden="false" customHeight="false" outlineLevel="0" collapsed="false">
      <c r="B35" s="10" t="s">
        <v>18</v>
      </c>
      <c r="C35" s="10" t="n">
        <v>750</v>
      </c>
      <c r="D35" s="10" t="n">
        <v>819.648770744179</v>
      </c>
      <c r="E35" s="10" t="n">
        <v>804.253886632616</v>
      </c>
      <c r="F35" s="10" t="n">
        <v>805.995662986264</v>
      </c>
      <c r="G35" s="10" t="n">
        <v>805.97298057956</v>
      </c>
    </row>
    <row r="36" customFormat="false" ht="12.8" hidden="false" customHeight="false" outlineLevel="0" collapsed="false">
      <c r="B36" s="10" t="s">
        <v>19</v>
      </c>
      <c r="C36" s="10" t="n">
        <v>600</v>
      </c>
      <c r="D36" s="10" t="n">
        <v>689.287684310984</v>
      </c>
      <c r="E36" s="10" t="n">
        <v>675.905698277456</v>
      </c>
      <c r="F36" s="10" t="n">
        <v>676.489669691407</v>
      </c>
      <c r="G36" s="10" t="n">
        <v>676.629169276489</v>
      </c>
    </row>
    <row r="37" customFormat="false" ht="12.8" hidden="false" customHeight="false" outlineLevel="0" collapsed="false">
      <c r="B37" s="10" t="s">
        <v>20</v>
      </c>
      <c r="C37" s="10" t="n">
        <v>50</v>
      </c>
      <c r="D37" s="10" t="n">
        <v>54.5630693829879</v>
      </c>
      <c r="E37" s="10" t="n">
        <v>58.1461456460133</v>
      </c>
      <c r="F37" s="10" t="n">
        <v>57.7122834758948</v>
      </c>
      <c r="G37" s="10" t="n">
        <v>57.7274284691437</v>
      </c>
    </row>
    <row r="40" customFormat="false" ht="47.4" hidden="false" customHeight="true" outlineLevel="0" collapsed="false">
      <c r="B40" s="11" t="s">
        <v>21</v>
      </c>
      <c r="C40" s="11"/>
      <c r="D40" s="11"/>
      <c r="E40" s="11"/>
      <c r="F40" s="11"/>
      <c r="G40" s="11"/>
      <c r="H40" s="11"/>
      <c r="I40" s="11"/>
      <c r="J40" s="11"/>
    </row>
    <row r="43" s="2" customFormat="true" ht="12.8" hidden="false" customHeight="false" outlineLevel="0" collapsed="false">
      <c r="A43" s="1" t="s">
        <v>0</v>
      </c>
    </row>
  </sheetData>
  <sheetProtection sheet="true" password="c80a" objects="true" scenarios="true"/>
  <mergeCells count="1">
    <mergeCell ref="B40:J40"/>
  </mergeCells>
  <printOptions headings="false" gridLines="false" gridLinesSet="true" horizontalCentered="false" verticalCentered="false"/>
  <pageMargins left="0.7875" right="0.7875" top="1.025" bottom="1.025"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&amp;C&amp;A</oddHeader>
    <oddFooter>&amp;CPage &amp;P</oddFooter>
  </headerFooter>
  <drawing r:id="rId1"/>
</worksheet>
</file>

<file path=docProps/app.xml><?xml version="1.0" encoding="utf-8"?>
<Properties xmlns="http://schemas.openxmlformats.org/officeDocument/2006/extended-properties" xmlns:vt="http://schemas.openxmlformats.org/officeDocument/2006/docPropsVTypes">
  <Template/>
  <TotalTime>25</TotalTime>
  <Application>LibreOffice/7.3.7.2$Windows_X86_64 LibreOffice_project/e114eadc50a9ff8d8c8a0567d6da8f454beeb84f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2019-11-19T20:06:42Z</dcterms:created>
  <dc:creator/>
  <dc:description/>
  <dc:language>en-US</dc:language>
  <cp:lastModifiedBy/>
  <dcterms:modified xsi:type="dcterms:W3CDTF">2023-02-20T19:54:50Z</dcterms:modified>
  <cp:revision>6</cp:revision>
  <dc:subject/>
  <dc:title/>
</cp:coreProperties>
</file>