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30"/>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Channeling in Fixed Bed Extractors</t>
        </is>
      </c>
    </row>
    <row r="4">
      <c r="A4" s="3" t="inlineStr">
        <is>
          <t>1. INPUT PARAMETERS</t>
        </is>
      </c>
    </row>
    <row r="5">
      <c r="A5" t="inlineStr">
        <is>
          <t>Bed Length (L)</t>
        </is>
      </c>
      <c r="B5" s="4" t="n">
        <v>0.1</v>
      </c>
      <c r="C5" t="inlineStr">
        <is>
          <t>m</t>
        </is>
      </c>
    </row>
    <row r="6">
      <c r="A6" t="inlineStr">
        <is>
          <t>Cross-sectional Area (A)</t>
        </is>
      </c>
      <c r="B6" s="4" t="n">
        <v>0.005</v>
      </c>
      <c r="C6" t="inlineStr">
        <is>
          <t>m²</t>
        </is>
      </c>
    </row>
    <row r="7">
      <c r="A7" t="inlineStr">
        <is>
          <t>Particle Diameter (dp)</t>
        </is>
      </c>
      <c r="B7" s="4" t="n">
        <v>0.0003</v>
      </c>
      <c r="C7" t="inlineStr">
        <is>
          <t>m</t>
        </is>
      </c>
    </row>
    <row r="8">
      <c r="A8" t="inlineStr">
        <is>
          <t>Porosity (epsilon)</t>
        </is>
      </c>
      <c r="B8" s="4" t="n">
        <v>0.4</v>
      </c>
      <c r="C8" t="inlineStr">
        <is>
          <t>-</t>
        </is>
      </c>
    </row>
    <row r="9">
      <c r="A9" t="inlineStr">
        <is>
          <t>Solids Density (rho_s)</t>
        </is>
      </c>
      <c r="B9" s="4" t="n">
        <v>1500</v>
      </c>
      <c r="C9" t="inlineStr">
        <is>
          <t>kg m⁻³</t>
        </is>
      </c>
    </row>
    <row r="10">
      <c r="A10" t="inlineStr">
        <is>
          <t>Liquid Density (rho)</t>
        </is>
      </c>
      <c r="B10" s="4" t="n">
        <v>998</v>
      </c>
      <c r="C10" t="inlineStr">
        <is>
          <t>kg m⁻³</t>
        </is>
      </c>
    </row>
    <row r="11">
      <c r="A11" t="inlineStr">
        <is>
          <t>Liquid Viscosity (mu)</t>
        </is>
      </c>
      <c r="B11" s="4" t="n">
        <v>0.001</v>
      </c>
      <c r="C11" t="inlineStr">
        <is>
          <t>Pa·s</t>
        </is>
      </c>
    </row>
    <row r="12">
      <c r="A12" t="inlineStr">
        <is>
          <t>Volumetric Flow Rate (Q)</t>
        </is>
      </c>
      <c r="B12" s="4" t="n">
        <v>2e-06</v>
      </c>
      <c r="C12" t="inlineStr">
        <is>
          <t>m³ s⁻¹</t>
        </is>
      </c>
    </row>
    <row r="13">
      <c r="A13" t="inlineStr">
        <is>
          <t>Acceleration Due to Gravity (g)</t>
        </is>
      </c>
      <c r="B13" s="4" t="n">
        <v>9.81</v>
      </c>
      <c r="C13" t="inlineStr">
        <is>
          <t>m s⁻²</t>
        </is>
      </c>
    </row>
    <row r="15">
      <c r="A15" s="3" t="inlineStr">
        <is>
          <t>2. ENGINEERING OUTPUT</t>
        </is>
      </c>
    </row>
    <row r="16">
      <c r="A16" t="inlineStr">
        <is>
          <t>Superficial Velocity (v)</t>
        </is>
      </c>
      <c r="B16" s="5">
        <f>B12/B6</f>
        <v/>
      </c>
      <c r="C16" t="inlineStr">
        <is>
          <t>m s⁻¹</t>
        </is>
      </c>
    </row>
    <row r="17">
      <c r="A17" t="inlineStr">
        <is>
          <t>Particle Reynolds Number (Re_p)</t>
        </is>
      </c>
      <c r="B17" s="5">
        <f>(B10 * B16 * B7) / B11</f>
        <v/>
      </c>
      <c r="C17" t="inlineStr">
        <is>
          <t>-</t>
        </is>
      </c>
    </row>
    <row r="18">
      <c r="A18" t="inlineStr">
        <is>
          <t>Viscous Ergun Term (term_viscous)</t>
        </is>
      </c>
      <c r="B18" s="5">
        <f>150 * (POWER(1 - B8, 2) / POWER(B8, 3)) * (B11 * B16 / POWER(B7, 2))</f>
        <v/>
      </c>
      <c r="C18" t="inlineStr">
        <is>
          <t>Pa m⁻¹</t>
        </is>
      </c>
    </row>
    <row r="19">
      <c r="A19" t="inlineStr">
        <is>
          <t>Inertial Ergun Term (term_inertial)</t>
        </is>
      </c>
      <c r="B19" s="5">
        <f>1.75 * ((1 - B8) / POWER(B8, 3)) * (B10 * POWER(B16, 2) / B7)</f>
        <v/>
      </c>
      <c r="C19" t="inlineStr">
        <is>
          <t>Pa m⁻¹</t>
        </is>
      </c>
    </row>
    <row r="20">
      <c r="A20" t="inlineStr">
        <is>
          <t>Pressure Drop per Unit Length (dP_per_L)</t>
        </is>
      </c>
      <c r="B20" s="5">
        <f>B18 + B19</f>
        <v/>
      </c>
      <c r="C20" t="inlineStr">
        <is>
          <t>Pa m⁻¹</t>
        </is>
      </c>
    </row>
    <row r="21">
      <c r="A21" t="inlineStr">
        <is>
          <t>Total Pressure Drop (dP_total)</t>
        </is>
      </c>
      <c r="B21" s="5">
        <f>B20 * B5</f>
        <v/>
      </c>
      <c r="C21" t="inlineStr">
        <is>
          <t>Pa</t>
        </is>
      </c>
    </row>
    <row r="22">
      <c r="A22" t="inlineStr">
        <is>
          <t>Total Pressure Drop in Bar (dP_total_bar)</t>
        </is>
      </c>
      <c r="B22" s="5">
        <f>B21 / 100000</f>
        <v/>
      </c>
      <c r="C22" t="inlineStr">
        <is>
          <t>bar</t>
        </is>
      </c>
    </row>
    <row r="23">
      <c r="A23" t="inlineStr">
        <is>
          <t>Minimum Fluidisation Velocity (v_mf)</t>
        </is>
      </c>
      <c r="B23" s="5">
        <f>(((B9 - B10) * B13 * POWER(B7, 2)) / (150 * B11)) * (POWER(B8, 3) / (1 - B8))</f>
        <v/>
      </c>
      <c r="C23" t="inlineStr">
        <is>
          <t>m s⁻¹</t>
        </is>
      </c>
    </row>
    <row r="26">
      <c r="A26"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7"/>
    <row r="28"/>
    <row r="29"/>
    <row r="30"/>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6:C30"/>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2026-03-25T14:50:50Z</dcterms:created>
  <dcterms:modified xmlns:dcterms="http://purl.org/dc/terms/" xmlns:xsi="http://www.w3.org/2001/XMLSchema-instance" xsi:type="dcterms:W3CDTF">2026-03-25T14:50:50Z</dcterms:modified>
</cp:coreProperties>
</file>